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VEC\6 Level - Advanced Cert in Administration\6N4089 Spreadsheet Level 6\Exam\2015\"/>
    </mc:Choice>
  </mc:AlternateContent>
  <bookViews>
    <workbookView xWindow="480" yWindow="195" windowWidth="18195" windowHeight="11250"/>
  </bookViews>
  <sheets>
    <sheet name="Wages Calculation" sheetId="11" r:id="rId1"/>
    <sheet name="Wages per Hour" sheetId="6" r:id="rId2"/>
    <sheet name="Wages Calculation Formula" sheetId="10" r:id="rId3"/>
    <sheet name="Wages Calculation Q25 Onward" sheetId="12" r:id="rId4"/>
    <sheet name="Waiter Wages" sheetId="13" r:id="rId5"/>
  </sheets>
  <definedNames>
    <definedName name="_top250">#REF!</definedName>
    <definedName name="FixedPrices" localSheetId="0">'Wages per Hour'!#REF!</definedName>
    <definedName name="FixedPrices" localSheetId="2">'Wages per Hour'!#REF!</definedName>
    <definedName name="FixedPrices" localSheetId="3">'Wages per Hour'!#REF!</definedName>
    <definedName name="FixedPrices">'Wages per Hour'!#REF!</definedName>
    <definedName name="tax" localSheetId="0">'Wages Calculation'!$A$28:$B$31</definedName>
    <definedName name="tax" localSheetId="3">'Wages Calculation Q25 Onward'!$A$28:$B$31</definedName>
    <definedName name="tax">'Wages Calculation Formula'!$A$28:$B$31</definedName>
    <definedName name="WagesRates">'Wages per Hour'!$A$1:$B$6</definedName>
  </definedNames>
  <calcPr calcId="152511"/>
</workbook>
</file>

<file path=xl/calcChain.xml><?xml version="1.0" encoding="utf-8"?>
<calcChain xmlns="http://schemas.openxmlformats.org/spreadsheetml/2006/main">
  <c r="C31" i="12" l="1"/>
  <c r="C30" i="12"/>
  <c r="C29" i="12"/>
  <c r="D25" i="12"/>
  <c r="D24" i="12"/>
  <c r="D23" i="12"/>
  <c r="I19" i="12"/>
  <c r="F19" i="12"/>
  <c r="E19" i="12"/>
  <c r="I8" i="12"/>
  <c r="F8" i="12"/>
  <c r="E8" i="12"/>
  <c r="I20" i="12"/>
  <c r="F20" i="12"/>
  <c r="E20" i="12"/>
  <c r="I16" i="12"/>
  <c r="F16" i="12"/>
  <c r="E16" i="12"/>
  <c r="I22" i="12"/>
  <c r="F22" i="12"/>
  <c r="E22" i="12"/>
  <c r="I17" i="12"/>
  <c r="F17" i="12"/>
  <c r="E17" i="12"/>
  <c r="I12" i="12"/>
  <c r="F12" i="12"/>
  <c r="E12" i="12"/>
  <c r="I10" i="12"/>
  <c r="F10" i="12"/>
  <c r="E10" i="12"/>
  <c r="I9" i="12"/>
  <c r="F9" i="12"/>
  <c r="E9" i="12"/>
  <c r="I6" i="12"/>
  <c r="F6" i="12"/>
  <c r="E6" i="12"/>
  <c r="I11" i="12"/>
  <c r="F11" i="12"/>
  <c r="E11" i="12"/>
  <c r="I5" i="12"/>
  <c r="F5" i="12"/>
  <c r="E5" i="12"/>
  <c r="I15" i="12"/>
  <c r="F15" i="12"/>
  <c r="E15" i="12"/>
  <c r="I18" i="12"/>
  <c r="F18" i="12"/>
  <c r="E18" i="12"/>
  <c r="I21" i="12"/>
  <c r="F21" i="12"/>
  <c r="E21" i="12"/>
  <c r="I13" i="12"/>
  <c r="F13" i="12"/>
  <c r="E13" i="12"/>
  <c r="I14" i="12"/>
  <c r="F14" i="12"/>
  <c r="E14" i="12"/>
  <c r="I7" i="12"/>
  <c r="F7" i="12"/>
  <c r="E7" i="12"/>
  <c r="B2" i="12"/>
  <c r="B1" i="12"/>
  <c r="D24" i="10"/>
  <c r="C31" i="10"/>
  <c r="C30" i="10"/>
  <c r="C29" i="10"/>
  <c r="E5" i="10"/>
  <c r="I5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F6" i="10"/>
  <c r="F7" i="10"/>
  <c r="G7" i="10" s="1"/>
  <c r="J7" i="10" s="1"/>
  <c r="F8" i="10"/>
  <c r="F9" i="10"/>
  <c r="F10" i="10"/>
  <c r="F11" i="10"/>
  <c r="G11" i="10" s="1"/>
  <c r="J11" i="10" s="1"/>
  <c r="F12" i="10"/>
  <c r="F13" i="10"/>
  <c r="F14" i="10"/>
  <c r="F15" i="10"/>
  <c r="G15" i="10" s="1"/>
  <c r="J15" i="10" s="1"/>
  <c r="F16" i="10"/>
  <c r="F17" i="10"/>
  <c r="F18" i="10"/>
  <c r="F19" i="10"/>
  <c r="G19" i="10" s="1"/>
  <c r="J19" i="10" s="1"/>
  <c r="F20" i="10"/>
  <c r="F21" i="10"/>
  <c r="F22" i="10"/>
  <c r="F5" i="10"/>
  <c r="G5" i="10" s="1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D25" i="10"/>
  <c r="D23" i="10"/>
  <c r="B2" i="10"/>
  <c r="B1" i="10"/>
  <c r="G7" i="12" l="1"/>
  <c r="J7" i="12" s="1"/>
  <c r="G6" i="12"/>
  <c r="J6" i="12" s="1"/>
  <c r="G18" i="12"/>
  <c r="J18" i="12" s="1"/>
  <c r="G17" i="12"/>
  <c r="J17" i="12" s="1"/>
  <c r="G19" i="12"/>
  <c r="J19" i="12" s="1"/>
  <c r="G12" i="12"/>
  <c r="J12" i="12" s="1"/>
  <c r="G8" i="12"/>
  <c r="J8" i="12" s="1"/>
  <c r="G5" i="12"/>
  <c r="J5" i="12" s="1"/>
  <c r="G14" i="12"/>
  <c r="J14" i="12" s="1"/>
  <c r="G15" i="12"/>
  <c r="J15" i="12" s="1"/>
  <c r="G10" i="12"/>
  <c r="J10" i="12" s="1"/>
  <c r="G20" i="12"/>
  <c r="J20" i="12" s="1"/>
  <c r="G21" i="12"/>
  <c r="J21" i="12" s="1"/>
  <c r="G9" i="12"/>
  <c r="J9" i="12" s="1"/>
  <c r="G16" i="12"/>
  <c r="J16" i="12" s="1"/>
  <c r="G13" i="12"/>
  <c r="J13" i="12" s="1"/>
  <c r="G11" i="12"/>
  <c r="J11" i="12" s="1"/>
  <c r="G22" i="12"/>
  <c r="J22" i="12" s="1"/>
  <c r="J5" i="10"/>
  <c r="G18" i="10"/>
  <c r="J18" i="10" s="1"/>
  <c r="G10" i="10"/>
  <c r="J10" i="10" s="1"/>
  <c r="G22" i="10"/>
  <c r="J22" i="10" s="1"/>
  <c r="G14" i="10"/>
  <c r="J14" i="10" s="1"/>
  <c r="G6" i="10"/>
  <c r="J6" i="10" s="1"/>
  <c r="G21" i="10"/>
  <c r="J21" i="10" s="1"/>
  <c r="G17" i="10"/>
  <c r="J17" i="10" s="1"/>
  <c r="G13" i="10"/>
  <c r="J13" i="10" s="1"/>
  <c r="G9" i="10"/>
  <c r="J9" i="10" s="1"/>
  <c r="G20" i="10"/>
  <c r="J20" i="10" s="1"/>
  <c r="G16" i="10"/>
  <c r="J16" i="10" s="1"/>
  <c r="G12" i="10"/>
  <c r="J12" i="10" s="1"/>
  <c r="G8" i="10"/>
  <c r="J8" i="10" s="1"/>
</calcChain>
</file>

<file path=xl/sharedStrings.xml><?xml version="1.0" encoding="utf-8"?>
<sst xmlns="http://schemas.openxmlformats.org/spreadsheetml/2006/main" count="238" uniqueCount="47">
  <si>
    <t>Employee ID</t>
  </si>
  <si>
    <t>Employee Name</t>
  </si>
  <si>
    <t>Job Title</t>
  </si>
  <si>
    <t>Hours Worked</t>
  </si>
  <si>
    <t>Overtime</t>
  </si>
  <si>
    <t>Status</t>
  </si>
  <si>
    <t>Tax Credits</t>
  </si>
  <si>
    <t>Single Person</t>
  </si>
  <si>
    <t>One Parent Family</t>
  </si>
  <si>
    <t>Standard Rate</t>
  </si>
  <si>
    <t>Paul Thomas</t>
  </si>
  <si>
    <t>Stuart Aston</t>
  </si>
  <si>
    <t>Adrian Renshaw</t>
  </si>
  <si>
    <t>Mike Loyd</t>
  </si>
  <si>
    <t>Matthew Rider</t>
  </si>
  <si>
    <t>John Smith</t>
  </si>
  <si>
    <t>Andrew Reid</t>
  </si>
  <si>
    <t>Joan Reed</t>
  </si>
  <si>
    <t>Jimmy Mac Donald</t>
  </si>
  <si>
    <t>Andrew Smith</t>
  </si>
  <si>
    <t>Wayne Rogers</t>
  </si>
  <si>
    <t>Trevor Smith</t>
  </si>
  <si>
    <t>Emily McKenna</t>
  </si>
  <si>
    <t>David Clarke</t>
  </si>
  <si>
    <t>Samantha Jones</t>
  </si>
  <si>
    <t>Sean Treano</t>
  </si>
  <si>
    <t>Tom Bailey</t>
  </si>
  <si>
    <t>Chef</t>
  </si>
  <si>
    <t>Sarah Roberts</t>
  </si>
  <si>
    <t>Waiter</t>
  </si>
  <si>
    <t>Manager</t>
  </si>
  <si>
    <t>Waitress</t>
  </si>
  <si>
    <t>Bar Staff</t>
  </si>
  <si>
    <t>Position</t>
  </si>
  <si>
    <t>Rate per Hour</t>
  </si>
  <si>
    <t>Hours Breakdown</t>
  </si>
  <si>
    <t>Total Hours</t>
  </si>
  <si>
    <t>Average Hours</t>
  </si>
  <si>
    <t>Total Chef Hours</t>
  </si>
  <si>
    <t>Total Number of Staff</t>
  </si>
  <si>
    <t>Today's Date</t>
  </si>
  <si>
    <t>Staff Wages Calculation March 2015</t>
  </si>
  <si>
    <t>Gross Wage</t>
  </si>
  <si>
    <t>Married</t>
  </si>
  <si>
    <t>Taxable Wage</t>
  </si>
  <si>
    <t>Tax Credits per Year</t>
  </si>
  <si>
    <t>Tax Credits per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</si>
</sst>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€&quot;#,##0.00"/>
    <numFmt numFmtId="165" formatCode="[$€-2]\ #,##0.00"/>
    <numFmt numFmtId="166" formatCode="ddd\,\ dd\ mmmm\ yyyy"/>
    <numFmt numFmtId="167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name val="Castellar"/>
      <family val="1"/>
    </font>
    <font>
      <b/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sz val="10"/>
      <color theme="1"/>
      <name val="Century Gothic"/>
      <family val="2"/>
    </font>
    <font>
      <b/>
      <i/>
      <sz val="10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1" fillId="2" borderId="1" xfId="0" applyFont="1" applyFill="1" applyBorder="1" applyAlignment="1"/>
    <xf numFmtId="164" fontId="0" fillId="0" borderId="1" xfId="0" applyNumberFormat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5" fillId="0" borderId="0" xfId="0" applyFont="1"/>
    <xf numFmtId="0" fontId="4" fillId="0" borderId="0" xfId="0" applyFont="1"/>
    <xf numFmtId="0" fontId="5" fillId="0" borderId="12" xfId="0" applyFont="1" applyBorder="1" applyAlignment="1">
      <alignment horizontal="center"/>
    </xf>
    <xf numFmtId="0" fontId="5" fillId="0" borderId="11" xfId="0" applyFont="1" applyBorder="1"/>
    <xf numFmtId="0" fontId="5" fillId="0" borderId="4" xfId="0" applyFont="1" applyBorder="1" applyAlignment="1">
      <alignment horizontal="center"/>
    </xf>
    <xf numFmtId="0" fontId="5" fillId="0" borderId="0" xfId="0" applyFont="1" applyBorder="1"/>
    <xf numFmtId="0" fontId="5" fillId="0" borderId="9" xfId="0" applyFont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 applyAlignment="1">
      <alignment horizontal="center" vertical="center"/>
    </xf>
    <xf numFmtId="165" fontId="5" fillId="2" borderId="1" xfId="0" applyNumberFormat="1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5" fillId="2" borderId="1" xfId="0" applyFont="1" applyFill="1" applyBorder="1"/>
    <xf numFmtId="0" fontId="5" fillId="0" borderId="10" xfId="0" applyFont="1" applyBorder="1" applyAlignment="1">
      <alignment horizontal="center"/>
    </xf>
    <xf numFmtId="0" fontId="6" fillId="0" borderId="0" xfId="0" applyFont="1"/>
    <xf numFmtId="0" fontId="5" fillId="2" borderId="2" xfId="0" applyFont="1" applyFill="1" applyBorder="1"/>
    <xf numFmtId="166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0" fillId="2" borderId="1" xfId="0" applyNumberFormat="1" applyFill="1" applyBorder="1"/>
    <xf numFmtId="167" fontId="5" fillId="2" borderId="1" xfId="0" applyNumberFormat="1" applyFont="1" applyFill="1" applyBorder="1"/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15"/>
    </xf>
    <xf numFmtId="0" fontId="3" fillId="2" borderId="1" xfId="0" applyFont="1" applyFill="1" applyBorder="1" applyAlignment="1">
      <alignment horizontal="center" vertical="center" textRotation="15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/>
              <a:t>Your Name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'Wages Calculation Q25 Onward'!$B$13:$B$19</c:f>
              <c:strCache>
                <c:ptCount val="7"/>
                <c:pt idx="0">
                  <c:v>Stuart Aston</c:v>
                </c:pt>
                <c:pt idx="1">
                  <c:v>Paul Thomas</c:v>
                </c:pt>
                <c:pt idx="2">
                  <c:v>Matthew Rider</c:v>
                </c:pt>
                <c:pt idx="3">
                  <c:v>David Clarke</c:v>
                </c:pt>
                <c:pt idx="4">
                  <c:v>Trevor Smith</c:v>
                </c:pt>
                <c:pt idx="5">
                  <c:v>Mike Loyd</c:v>
                </c:pt>
                <c:pt idx="6">
                  <c:v>Tom Bailey</c:v>
                </c:pt>
              </c:strCache>
            </c:strRef>
          </c:cat>
          <c:val>
            <c:numRef>
              <c:f>'Wages Calculation Q25 Onward'!$G$13:$G$19</c:f>
              <c:numCache>
                <c:formatCode>[$€-2]\ #,##0.00</c:formatCode>
                <c:ptCount val="7"/>
                <c:pt idx="0">
                  <c:v>399</c:v>
                </c:pt>
                <c:pt idx="1">
                  <c:v>367.5</c:v>
                </c:pt>
                <c:pt idx="2">
                  <c:v>367.5</c:v>
                </c:pt>
                <c:pt idx="3">
                  <c:v>262.5</c:v>
                </c:pt>
                <c:pt idx="4">
                  <c:v>262.5</c:v>
                </c:pt>
                <c:pt idx="5">
                  <c:v>189</c:v>
                </c:pt>
                <c:pt idx="6">
                  <c:v>168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'Wages Calculation Q25 Onward'!$B$13:$B$19</c:f>
              <c:strCache>
                <c:ptCount val="7"/>
                <c:pt idx="0">
                  <c:v>Stuart Aston</c:v>
                </c:pt>
                <c:pt idx="1">
                  <c:v>Paul Thomas</c:v>
                </c:pt>
                <c:pt idx="2">
                  <c:v>Matthew Rider</c:v>
                </c:pt>
                <c:pt idx="3">
                  <c:v>David Clarke</c:v>
                </c:pt>
                <c:pt idx="4">
                  <c:v>Trevor Smith</c:v>
                </c:pt>
                <c:pt idx="5">
                  <c:v>Mike Loyd</c:v>
                </c:pt>
                <c:pt idx="6">
                  <c:v>Tom Bailey</c:v>
                </c:pt>
              </c:strCache>
            </c:strRef>
          </c:cat>
          <c:val>
            <c:numRef>
              <c:f>'Wages Calculation Q25 Onward'!$J$13:$J$19</c:f>
              <c:numCache>
                <c:formatCode>[$€-2]\ #,##0.00</c:formatCode>
                <c:ptCount val="7"/>
                <c:pt idx="0">
                  <c:v>373.03846153846155</c:v>
                </c:pt>
                <c:pt idx="1">
                  <c:v>304.03846153846155</c:v>
                </c:pt>
                <c:pt idx="2">
                  <c:v>304.03846153846155</c:v>
                </c:pt>
                <c:pt idx="3">
                  <c:v>230.76923076923077</c:v>
                </c:pt>
                <c:pt idx="4">
                  <c:v>199.03846153846155</c:v>
                </c:pt>
                <c:pt idx="5">
                  <c:v>125.53846153846155</c:v>
                </c:pt>
                <c:pt idx="6">
                  <c:v>142.03846153846155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229278936"/>
        <c:axId val="229308040"/>
      </c:barChart>
      <c:catAx>
        <c:axId val="22927893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Waiter Name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308040"/>
        <c:crosses val="autoZero"/>
        <c:auto val="1"/>
        <c:lblAlgn val="ctr"/>
        <c:lblOffset val="100"/>
        <c:noMultiLvlLbl val="0"/>
      </c:catAx>
      <c:valAx>
        <c:axId val="229308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Wages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[$€-2]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2789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9" workbookViewId="0" zoomToFit="1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&amp;LChart Answer&amp;RExam 2015</oddHead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76870" cy="609920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topLeftCell="B1" zoomScaleNormal="100" workbookViewId="0">
      <selection activeCell="D32" sqref="D32"/>
    </sheetView>
  </sheetViews>
  <sheetFormatPr defaultRowHeight="15" x14ac:dyDescent="0.25"/>
  <cols>
    <col min="1" max="1" width="22.7109375" bestFit="1" customWidth="1"/>
    <col min="2" max="2" width="19.5703125" customWidth="1"/>
    <col min="3" max="3" width="20.42578125" customWidth="1"/>
    <col min="4" max="4" width="13.7109375" bestFit="1" customWidth="1"/>
    <col min="5" max="5" width="11" customWidth="1"/>
    <col min="6" max="6" width="12.140625" customWidth="1"/>
    <col min="7" max="7" width="14.5703125" customWidth="1"/>
    <col min="8" max="8" width="23.140625" customWidth="1"/>
    <col min="9" max="9" width="11.28515625" bestFit="1" customWidth="1"/>
    <col min="10" max="10" width="11.5703125" customWidth="1"/>
  </cols>
  <sheetData>
    <row r="1" spans="1:10" ht="24.95" customHeight="1" x14ac:dyDescent="0.25">
      <c r="A1" s="5" t="s">
        <v>40</v>
      </c>
      <c r="B1" s="23"/>
      <c r="D1" s="32" t="s">
        <v>41</v>
      </c>
      <c r="E1" s="33"/>
      <c r="F1" s="33"/>
      <c r="G1" s="34"/>
    </row>
    <row r="2" spans="1:10" ht="24.95" customHeight="1" thickBot="1" x14ac:dyDescent="0.3">
      <c r="A2" s="6" t="s">
        <v>39</v>
      </c>
      <c r="B2" s="24"/>
      <c r="D2" s="35"/>
      <c r="E2" s="36"/>
      <c r="F2" s="36"/>
      <c r="G2" s="37"/>
      <c r="H2" s="1"/>
      <c r="I2" s="1"/>
      <c r="J2" s="1"/>
    </row>
    <row r="3" spans="1:10" x14ac:dyDescent="0.25">
      <c r="A3" s="7"/>
      <c r="B3" s="8"/>
    </row>
    <row r="4" spans="1:10" s="1" customFormat="1" ht="30" customHeight="1" x14ac:dyDescent="0.25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26" t="s">
        <v>34</v>
      </c>
      <c r="G4" s="26" t="s">
        <v>42</v>
      </c>
      <c r="H4" s="5" t="s">
        <v>5</v>
      </c>
      <c r="I4" s="5" t="s">
        <v>6</v>
      </c>
      <c r="J4" s="26" t="s">
        <v>44</v>
      </c>
    </row>
    <row r="5" spans="1:10" x14ac:dyDescent="0.25">
      <c r="A5" s="9">
        <v>101</v>
      </c>
      <c r="B5" s="10" t="s">
        <v>28</v>
      </c>
      <c r="C5" s="10" t="s">
        <v>27</v>
      </c>
      <c r="D5" s="15">
        <v>45</v>
      </c>
      <c r="E5" s="25"/>
      <c r="F5" s="16"/>
      <c r="G5" s="16"/>
      <c r="H5" s="17" t="s">
        <v>7</v>
      </c>
      <c r="I5" s="16"/>
      <c r="J5" s="16"/>
    </row>
    <row r="6" spans="1:10" x14ac:dyDescent="0.25">
      <c r="A6" s="11">
        <v>102</v>
      </c>
      <c r="B6" s="12" t="s">
        <v>10</v>
      </c>
      <c r="C6" s="12" t="s">
        <v>29</v>
      </c>
      <c r="D6" s="18">
        <v>35</v>
      </c>
      <c r="E6" s="25"/>
      <c r="F6" s="16"/>
      <c r="G6" s="16"/>
      <c r="H6" s="12" t="s">
        <v>43</v>
      </c>
      <c r="I6" s="16"/>
      <c r="J6" s="16"/>
    </row>
    <row r="7" spans="1:10" x14ac:dyDescent="0.25">
      <c r="A7" s="11">
        <v>103</v>
      </c>
      <c r="B7" s="12" t="s">
        <v>11</v>
      </c>
      <c r="C7" s="12" t="s">
        <v>29</v>
      </c>
      <c r="D7" s="18">
        <v>38</v>
      </c>
      <c r="E7" s="25"/>
      <c r="F7" s="16"/>
      <c r="G7" s="16"/>
      <c r="H7" s="12" t="s">
        <v>7</v>
      </c>
      <c r="I7" s="16"/>
      <c r="J7" s="16"/>
    </row>
    <row r="8" spans="1:10" x14ac:dyDescent="0.25">
      <c r="A8" s="11">
        <v>104</v>
      </c>
      <c r="B8" s="12" t="s">
        <v>12</v>
      </c>
      <c r="C8" s="12" t="s">
        <v>31</v>
      </c>
      <c r="D8" s="18">
        <v>24</v>
      </c>
      <c r="E8" s="25"/>
      <c r="F8" s="16"/>
      <c r="G8" s="16"/>
      <c r="H8" s="12" t="s">
        <v>8</v>
      </c>
      <c r="I8" s="16"/>
      <c r="J8" s="16"/>
    </row>
    <row r="9" spans="1:10" x14ac:dyDescent="0.25">
      <c r="A9" s="11">
        <v>105</v>
      </c>
      <c r="B9" s="12" t="s">
        <v>13</v>
      </c>
      <c r="C9" s="12" t="s">
        <v>29</v>
      </c>
      <c r="D9" s="18">
        <v>18</v>
      </c>
      <c r="E9" s="25"/>
      <c r="F9" s="16"/>
      <c r="G9" s="16"/>
      <c r="H9" s="12" t="s">
        <v>43</v>
      </c>
      <c r="I9" s="16"/>
      <c r="J9" s="16"/>
    </row>
    <row r="10" spans="1:10" x14ac:dyDescent="0.25">
      <c r="A10" s="11">
        <v>106</v>
      </c>
      <c r="B10" s="12" t="s">
        <v>14</v>
      </c>
      <c r="C10" s="12" t="s">
        <v>29</v>
      </c>
      <c r="D10" s="18">
        <v>35</v>
      </c>
      <c r="E10" s="25"/>
      <c r="F10" s="16"/>
      <c r="G10" s="16"/>
      <c r="H10" s="12" t="s">
        <v>43</v>
      </c>
      <c r="I10" s="16"/>
      <c r="J10" s="16"/>
    </row>
    <row r="11" spans="1:10" x14ac:dyDescent="0.25">
      <c r="A11" s="11">
        <v>107</v>
      </c>
      <c r="B11" s="12" t="s">
        <v>15</v>
      </c>
      <c r="C11" s="12" t="s">
        <v>32</v>
      </c>
      <c r="D11" s="18">
        <v>40</v>
      </c>
      <c r="E11" s="25"/>
      <c r="F11" s="16"/>
      <c r="G11" s="16"/>
      <c r="H11" s="12" t="s">
        <v>8</v>
      </c>
      <c r="I11" s="16"/>
      <c r="J11" s="16"/>
    </row>
    <row r="12" spans="1:10" x14ac:dyDescent="0.25">
      <c r="A12" s="11">
        <v>108</v>
      </c>
      <c r="B12" s="12" t="s">
        <v>16</v>
      </c>
      <c r="C12" s="12" t="s">
        <v>30</v>
      </c>
      <c r="D12" s="18">
        <v>42</v>
      </c>
      <c r="E12" s="25"/>
      <c r="F12" s="16"/>
      <c r="G12" s="16"/>
      <c r="H12" s="12" t="s">
        <v>43</v>
      </c>
      <c r="I12" s="16"/>
      <c r="J12" s="16"/>
    </row>
    <row r="13" spans="1:10" x14ac:dyDescent="0.25">
      <c r="A13" s="11">
        <v>109</v>
      </c>
      <c r="B13" s="12" t="s">
        <v>17</v>
      </c>
      <c r="C13" s="12" t="s">
        <v>32</v>
      </c>
      <c r="D13" s="18">
        <v>40</v>
      </c>
      <c r="E13" s="25"/>
      <c r="F13" s="16"/>
      <c r="G13" s="16"/>
      <c r="H13" s="12" t="s">
        <v>43</v>
      </c>
      <c r="I13" s="16"/>
      <c r="J13" s="16"/>
    </row>
    <row r="14" spans="1:10" x14ac:dyDescent="0.25">
      <c r="A14" s="11">
        <v>110</v>
      </c>
      <c r="B14" s="12" t="s">
        <v>18</v>
      </c>
      <c r="C14" s="12" t="s">
        <v>27</v>
      </c>
      <c r="D14" s="18">
        <v>40</v>
      </c>
      <c r="E14" s="25"/>
      <c r="F14" s="16"/>
      <c r="G14" s="16"/>
      <c r="H14" s="12" t="s">
        <v>8</v>
      </c>
      <c r="I14" s="16"/>
      <c r="J14" s="16"/>
    </row>
    <row r="15" spans="1:10" x14ac:dyDescent="0.25">
      <c r="A15" s="11">
        <v>111</v>
      </c>
      <c r="B15" s="12" t="s">
        <v>19</v>
      </c>
      <c r="C15" s="12" t="s">
        <v>27</v>
      </c>
      <c r="D15" s="18">
        <v>39</v>
      </c>
      <c r="E15" s="25"/>
      <c r="F15" s="16"/>
      <c r="G15" s="16"/>
      <c r="H15" s="12" t="s">
        <v>7</v>
      </c>
      <c r="I15" s="16"/>
      <c r="J15" s="16"/>
    </row>
    <row r="16" spans="1:10" x14ac:dyDescent="0.25">
      <c r="A16" s="11">
        <v>112</v>
      </c>
      <c r="B16" s="12" t="s">
        <v>20</v>
      </c>
      <c r="C16" s="12" t="s">
        <v>30</v>
      </c>
      <c r="D16" s="18">
        <v>38</v>
      </c>
      <c r="E16" s="25"/>
      <c r="F16" s="16"/>
      <c r="G16" s="16"/>
      <c r="H16" s="12" t="s">
        <v>43</v>
      </c>
      <c r="I16" s="16"/>
      <c r="J16" s="16"/>
    </row>
    <row r="17" spans="1:10" x14ac:dyDescent="0.25">
      <c r="A17" s="11">
        <v>113</v>
      </c>
      <c r="B17" s="12" t="s">
        <v>21</v>
      </c>
      <c r="C17" s="12" t="s">
        <v>29</v>
      </c>
      <c r="D17" s="18">
        <v>25</v>
      </c>
      <c r="E17" s="25"/>
      <c r="F17" s="16"/>
      <c r="G17" s="16"/>
      <c r="H17" s="12" t="s">
        <v>43</v>
      </c>
      <c r="I17" s="16"/>
      <c r="J17" s="16"/>
    </row>
    <row r="18" spans="1:10" x14ac:dyDescent="0.25">
      <c r="A18" s="11">
        <v>114</v>
      </c>
      <c r="B18" s="12" t="s">
        <v>22</v>
      </c>
      <c r="C18" s="12" t="s">
        <v>31</v>
      </c>
      <c r="D18" s="18">
        <v>18</v>
      </c>
      <c r="E18" s="25"/>
      <c r="F18" s="16"/>
      <c r="G18" s="16"/>
      <c r="H18" s="12" t="s">
        <v>43</v>
      </c>
      <c r="I18" s="16"/>
      <c r="J18" s="16"/>
    </row>
    <row r="19" spans="1:10" x14ac:dyDescent="0.25">
      <c r="A19" s="11">
        <v>115</v>
      </c>
      <c r="B19" s="12" t="s">
        <v>23</v>
      </c>
      <c r="C19" s="12" t="s">
        <v>29</v>
      </c>
      <c r="D19" s="18">
        <v>25</v>
      </c>
      <c r="E19" s="25"/>
      <c r="F19" s="16"/>
      <c r="G19" s="16"/>
      <c r="H19" s="12" t="s">
        <v>8</v>
      </c>
      <c r="I19" s="16"/>
      <c r="J19" s="16"/>
    </row>
    <row r="20" spans="1:10" x14ac:dyDescent="0.25">
      <c r="A20" s="11">
        <v>116</v>
      </c>
      <c r="B20" s="12" t="s">
        <v>24</v>
      </c>
      <c r="C20" s="12" t="s">
        <v>31</v>
      </c>
      <c r="D20" s="18">
        <v>38</v>
      </c>
      <c r="E20" s="25"/>
      <c r="F20" s="16"/>
      <c r="G20" s="16"/>
      <c r="H20" s="12" t="s">
        <v>43</v>
      </c>
      <c r="I20" s="16"/>
      <c r="J20" s="16"/>
    </row>
    <row r="21" spans="1:10" x14ac:dyDescent="0.25">
      <c r="A21" s="11">
        <v>117</v>
      </c>
      <c r="B21" s="12" t="s">
        <v>25</v>
      </c>
      <c r="C21" s="12" t="s">
        <v>27</v>
      </c>
      <c r="D21" s="18">
        <v>42</v>
      </c>
      <c r="E21" s="25"/>
      <c r="F21" s="16"/>
      <c r="G21" s="16"/>
      <c r="H21" s="12" t="s">
        <v>43</v>
      </c>
      <c r="I21" s="16"/>
      <c r="J21" s="16"/>
    </row>
    <row r="22" spans="1:10" x14ac:dyDescent="0.25">
      <c r="A22" s="13">
        <v>118</v>
      </c>
      <c r="B22" s="14" t="s">
        <v>26</v>
      </c>
      <c r="C22" s="14" t="s">
        <v>29</v>
      </c>
      <c r="D22" s="20">
        <v>16</v>
      </c>
      <c r="E22" s="25"/>
      <c r="F22" s="16"/>
      <c r="G22" s="16"/>
      <c r="H22" s="14" t="s">
        <v>7</v>
      </c>
      <c r="I22" s="16"/>
      <c r="J22" s="16"/>
    </row>
    <row r="23" spans="1:10" x14ac:dyDescent="0.25">
      <c r="A23" s="8"/>
      <c r="B23" s="38" t="s">
        <v>35</v>
      </c>
      <c r="C23" s="21" t="s">
        <v>36</v>
      </c>
      <c r="D23" s="22"/>
      <c r="E23" s="7"/>
      <c r="F23" s="7"/>
      <c r="G23" s="7"/>
      <c r="H23" s="7"/>
      <c r="I23" s="7"/>
      <c r="J23" s="8"/>
    </row>
    <row r="24" spans="1:10" x14ac:dyDescent="0.25">
      <c r="A24" s="8"/>
      <c r="B24" s="39"/>
      <c r="C24" s="21" t="s">
        <v>37</v>
      </c>
      <c r="D24" s="28"/>
      <c r="E24" s="7"/>
      <c r="F24" s="7"/>
      <c r="G24" s="7"/>
      <c r="H24" s="7"/>
      <c r="I24" s="7"/>
      <c r="J24" s="8"/>
    </row>
    <row r="25" spans="1:10" x14ac:dyDescent="0.25">
      <c r="A25" s="8"/>
      <c r="B25" s="39"/>
      <c r="C25" s="21" t="s">
        <v>38</v>
      </c>
      <c r="D25" s="19"/>
      <c r="E25" s="7"/>
      <c r="F25" s="7"/>
      <c r="G25" s="7"/>
      <c r="H25" s="7"/>
      <c r="I25" s="7"/>
      <c r="J25" s="8"/>
    </row>
    <row r="28" spans="1:10" x14ac:dyDescent="0.25">
      <c r="A28" s="3" t="s">
        <v>9</v>
      </c>
      <c r="B28" s="3" t="s">
        <v>45</v>
      </c>
      <c r="C28" s="3" t="s">
        <v>46</v>
      </c>
    </row>
    <row r="29" spans="1:10" x14ac:dyDescent="0.25">
      <c r="A29" s="2" t="s">
        <v>7</v>
      </c>
      <c r="B29" s="4">
        <v>1350</v>
      </c>
      <c r="C29" s="27"/>
    </row>
    <row r="30" spans="1:10" x14ac:dyDescent="0.25">
      <c r="A30" s="2" t="s">
        <v>43</v>
      </c>
      <c r="B30" s="4">
        <v>3300</v>
      </c>
      <c r="C30" s="27"/>
    </row>
    <row r="31" spans="1:10" x14ac:dyDescent="0.25">
      <c r="A31" s="2" t="s">
        <v>8</v>
      </c>
      <c r="B31" s="4">
        <v>1650</v>
      </c>
      <c r="C31" s="27"/>
    </row>
  </sheetData>
  <mergeCells count="2">
    <mergeCell ref="D1:G2"/>
    <mergeCell ref="B23:B25"/>
  </mergeCells>
  <dataValidations count="1">
    <dataValidation type="list" allowBlank="1" showInputMessage="1" showErrorMessage="1" sqref="H5:H22">
      <formula1>$A$29:$A$31</formula1>
    </dataValidation>
  </dataValidations>
  <printOptions headings="1"/>
  <pageMargins left="0.70866141732283472" right="0.70866141732283472" top="0.74803149606299213" bottom="0.74803149606299213" header="0.31496062992125984" footer="0.31496062992125984"/>
  <pageSetup paperSize="9" scale="79" orientation="landscape" r:id="rId1"/>
  <headerFooter>
    <oddHeader>&amp;LLevel 6 Spreadsheet&amp;RExam 2015</oddHeader>
    <oddFooter>&amp;LCreate a Spreadsheet&amp;RYour Name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zoomScale="145" zoomScaleNormal="145" workbookViewId="0">
      <selection sqref="A1:B6"/>
    </sheetView>
  </sheetViews>
  <sheetFormatPr defaultRowHeight="15" x14ac:dyDescent="0.25"/>
  <cols>
    <col min="1" max="1" width="16.85546875" customWidth="1"/>
    <col min="2" max="2" width="16.85546875" bestFit="1" customWidth="1"/>
    <col min="3" max="3" width="14.5703125" bestFit="1" customWidth="1"/>
  </cols>
  <sheetData>
    <row r="1" spans="1:2" x14ac:dyDescent="0.25">
      <c r="A1" s="3" t="s">
        <v>33</v>
      </c>
      <c r="B1" s="3" t="s">
        <v>34</v>
      </c>
    </row>
    <row r="2" spans="1:2" x14ac:dyDescent="0.25">
      <c r="A2" s="2" t="s">
        <v>32</v>
      </c>
      <c r="B2" s="4">
        <v>11.5</v>
      </c>
    </row>
    <row r="3" spans="1:2" x14ac:dyDescent="0.25">
      <c r="A3" s="2" t="s">
        <v>27</v>
      </c>
      <c r="B3" s="4">
        <v>15</v>
      </c>
    </row>
    <row r="4" spans="1:2" x14ac:dyDescent="0.25">
      <c r="A4" s="2" t="s">
        <v>30</v>
      </c>
      <c r="B4" s="4">
        <v>18</v>
      </c>
    </row>
    <row r="5" spans="1:2" x14ac:dyDescent="0.25">
      <c r="A5" s="2" t="s">
        <v>29</v>
      </c>
      <c r="B5" s="4">
        <v>10.5</v>
      </c>
    </row>
    <row r="6" spans="1:2" x14ac:dyDescent="0.25">
      <c r="A6" s="2" t="s">
        <v>31</v>
      </c>
      <c r="B6" s="4">
        <v>10.5</v>
      </c>
    </row>
  </sheetData>
  <pageMargins left="0.70866141732283472" right="0.70866141732283472" top="0.74803149606299213" bottom="0.74803149606299213" header="0.31496062992125984" footer="0.31496062992125984"/>
  <pageSetup orientation="portrait" r:id="rId1"/>
  <headerFooter>
    <oddHeader>&amp;LLookup Data&amp;RExam 2015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zoomScaleNormal="100" workbookViewId="0">
      <selection activeCell="P7" sqref="P7"/>
    </sheetView>
  </sheetViews>
  <sheetFormatPr defaultRowHeight="15" x14ac:dyDescent="0.25"/>
  <cols>
    <col min="1" max="1" width="22.7109375" bestFit="1" customWidth="1"/>
    <col min="2" max="2" width="19.5703125" customWidth="1"/>
    <col min="3" max="3" width="20.140625" bestFit="1" customWidth="1"/>
    <col min="4" max="4" width="13.85546875" customWidth="1"/>
    <col min="5" max="5" width="11" customWidth="1"/>
    <col min="6" max="6" width="12.140625" customWidth="1"/>
    <col min="7" max="7" width="14.5703125" customWidth="1"/>
    <col min="8" max="8" width="23.140625" customWidth="1"/>
    <col min="9" max="9" width="11.28515625" bestFit="1" customWidth="1"/>
    <col min="10" max="10" width="11.5703125" customWidth="1"/>
  </cols>
  <sheetData>
    <row r="1" spans="1:10" ht="24.95" customHeight="1" x14ac:dyDescent="0.25">
      <c r="A1" s="5" t="s">
        <v>40</v>
      </c>
      <c r="B1" s="23">
        <f ca="1">TODAY()</f>
        <v>42108</v>
      </c>
      <c r="D1" s="32" t="s">
        <v>41</v>
      </c>
      <c r="E1" s="33"/>
      <c r="F1" s="33"/>
      <c r="G1" s="34"/>
    </row>
    <row r="2" spans="1:10" ht="24.95" customHeight="1" thickBot="1" x14ac:dyDescent="0.3">
      <c r="A2" s="6" t="s">
        <v>39</v>
      </c>
      <c r="B2" s="24">
        <f>COUNTA(B5:B22)</f>
        <v>18</v>
      </c>
      <c r="D2" s="35"/>
      <c r="E2" s="36"/>
      <c r="F2" s="36"/>
      <c r="G2" s="37"/>
      <c r="H2" s="1"/>
      <c r="I2" s="1"/>
      <c r="J2" s="1"/>
    </row>
    <row r="3" spans="1:10" x14ac:dyDescent="0.25">
      <c r="A3" s="7"/>
      <c r="B3" s="8"/>
    </row>
    <row r="4" spans="1:10" s="1" customFormat="1" ht="30" customHeight="1" x14ac:dyDescent="0.25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26" t="s">
        <v>34</v>
      </c>
      <c r="G4" s="26" t="s">
        <v>42</v>
      </c>
      <c r="H4" s="5" t="s">
        <v>5</v>
      </c>
      <c r="I4" s="5" t="s">
        <v>6</v>
      </c>
      <c r="J4" s="26" t="s">
        <v>44</v>
      </c>
    </row>
    <row r="5" spans="1:10" x14ac:dyDescent="0.25">
      <c r="A5" s="9">
        <v>101</v>
      </c>
      <c r="B5" s="10" t="s">
        <v>28</v>
      </c>
      <c r="C5" s="10" t="s">
        <v>27</v>
      </c>
      <c r="D5" s="15">
        <v>45</v>
      </c>
      <c r="E5" s="25">
        <f>IF(D5&gt;40,D5-40,0)</f>
        <v>5</v>
      </c>
      <c r="F5" s="16">
        <f t="shared" ref="F5:F22" si="0">VLOOKUP(C5,WagesRates,2,FALSE)</f>
        <v>15</v>
      </c>
      <c r="G5" s="16">
        <f>D5*F5+((F5*1.5)*E5)</f>
        <v>787.5</v>
      </c>
      <c r="H5" s="17" t="s">
        <v>7</v>
      </c>
      <c r="I5" s="16">
        <f t="shared" ref="I5:I22" si="1">IF(H5="Single Person",$B$29/52,IF(H5="Married",$B$30/52,$B$31/52))</f>
        <v>25.96153846153846</v>
      </c>
      <c r="J5" s="16">
        <f>G5-I5</f>
        <v>761.53846153846155</v>
      </c>
    </row>
    <row r="6" spans="1:10" x14ac:dyDescent="0.25">
      <c r="A6" s="11">
        <v>102</v>
      </c>
      <c r="B6" s="12" t="s">
        <v>10</v>
      </c>
      <c r="C6" s="12" t="s">
        <v>29</v>
      </c>
      <c r="D6" s="18">
        <v>35</v>
      </c>
      <c r="E6" s="25">
        <f t="shared" ref="E6:E22" si="2">IF(D6&gt;40,D6-40,0)</f>
        <v>0</v>
      </c>
      <c r="F6" s="16">
        <f t="shared" si="0"/>
        <v>10.5</v>
      </c>
      <c r="G6" s="16">
        <f t="shared" ref="G6:G22" si="3">D6*F6+((F6*1.5)*E6)</f>
        <v>367.5</v>
      </c>
      <c r="H6" s="12" t="s">
        <v>43</v>
      </c>
      <c r="I6" s="16">
        <f t="shared" si="1"/>
        <v>63.46153846153846</v>
      </c>
      <c r="J6" s="16">
        <f t="shared" ref="J6:J22" si="4">G6-I6</f>
        <v>304.03846153846155</v>
      </c>
    </row>
    <row r="7" spans="1:10" x14ac:dyDescent="0.25">
      <c r="A7" s="11">
        <v>103</v>
      </c>
      <c r="B7" s="12" t="s">
        <v>11</v>
      </c>
      <c r="C7" s="12" t="s">
        <v>29</v>
      </c>
      <c r="D7" s="18">
        <v>38</v>
      </c>
      <c r="E7" s="25">
        <f t="shared" si="2"/>
        <v>0</v>
      </c>
      <c r="F7" s="16">
        <f t="shared" si="0"/>
        <v>10.5</v>
      </c>
      <c r="G7" s="16">
        <f t="shared" si="3"/>
        <v>399</v>
      </c>
      <c r="H7" s="12" t="s">
        <v>7</v>
      </c>
      <c r="I7" s="16">
        <f t="shared" si="1"/>
        <v>25.96153846153846</v>
      </c>
      <c r="J7" s="16">
        <f t="shared" si="4"/>
        <v>373.03846153846155</v>
      </c>
    </row>
    <row r="8" spans="1:10" x14ac:dyDescent="0.25">
      <c r="A8" s="11">
        <v>104</v>
      </c>
      <c r="B8" s="12" t="s">
        <v>12</v>
      </c>
      <c r="C8" s="12" t="s">
        <v>31</v>
      </c>
      <c r="D8" s="18">
        <v>24</v>
      </c>
      <c r="E8" s="25">
        <f t="shared" si="2"/>
        <v>0</v>
      </c>
      <c r="F8" s="16">
        <f t="shared" si="0"/>
        <v>10.5</v>
      </c>
      <c r="G8" s="16">
        <f t="shared" si="3"/>
        <v>252</v>
      </c>
      <c r="H8" s="12" t="s">
        <v>8</v>
      </c>
      <c r="I8" s="16">
        <f t="shared" si="1"/>
        <v>31.73076923076923</v>
      </c>
      <c r="J8" s="16">
        <f t="shared" si="4"/>
        <v>220.26923076923077</v>
      </c>
    </row>
    <row r="9" spans="1:10" x14ac:dyDescent="0.25">
      <c r="A9" s="11">
        <v>105</v>
      </c>
      <c r="B9" s="12" t="s">
        <v>13</v>
      </c>
      <c r="C9" s="12" t="s">
        <v>29</v>
      </c>
      <c r="D9" s="18">
        <v>18</v>
      </c>
      <c r="E9" s="25">
        <f t="shared" si="2"/>
        <v>0</v>
      </c>
      <c r="F9" s="16">
        <f t="shared" si="0"/>
        <v>10.5</v>
      </c>
      <c r="G9" s="16">
        <f t="shared" si="3"/>
        <v>189</v>
      </c>
      <c r="H9" s="12" t="s">
        <v>43</v>
      </c>
      <c r="I9" s="16">
        <f t="shared" si="1"/>
        <v>63.46153846153846</v>
      </c>
      <c r="J9" s="16">
        <f t="shared" si="4"/>
        <v>125.53846153846155</v>
      </c>
    </row>
    <row r="10" spans="1:10" x14ac:dyDescent="0.25">
      <c r="A10" s="11">
        <v>106</v>
      </c>
      <c r="B10" s="12" t="s">
        <v>14</v>
      </c>
      <c r="C10" s="12" t="s">
        <v>29</v>
      </c>
      <c r="D10" s="18">
        <v>35</v>
      </c>
      <c r="E10" s="25">
        <f t="shared" si="2"/>
        <v>0</v>
      </c>
      <c r="F10" s="16">
        <f t="shared" si="0"/>
        <v>10.5</v>
      </c>
      <c r="G10" s="16">
        <f t="shared" si="3"/>
        <v>367.5</v>
      </c>
      <c r="H10" s="12" t="s">
        <v>43</v>
      </c>
      <c r="I10" s="16">
        <f t="shared" si="1"/>
        <v>63.46153846153846</v>
      </c>
      <c r="J10" s="16">
        <f t="shared" si="4"/>
        <v>304.03846153846155</v>
      </c>
    </row>
    <row r="11" spans="1:10" x14ac:dyDescent="0.25">
      <c r="A11" s="11">
        <v>107</v>
      </c>
      <c r="B11" s="12" t="s">
        <v>15</v>
      </c>
      <c r="C11" s="12" t="s">
        <v>32</v>
      </c>
      <c r="D11" s="18">
        <v>40</v>
      </c>
      <c r="E11" s="25">
        <f t="shared" si="2"/>
        <v>0</v>
      </c>
      <c r="F11" s="16">
        <f t="shared" si="0"/>
        <v>11.5</v>
      </c>
      <c r="G11" s="16">
        <f t="shared" si="3"/>
        <v>460</v>
      </c>
      <c r="H11" s="12" t="s">
        <v>8</v>
      </c>
      <c r="I11" s="16">
        <f t="shared" si="1"/>
        <v>31.73076923076923</v>
      </c>
      <c r="J11" s="16">
        <f t="shared" si="4"/>
        <v>428.26923076923077</v>
      </c>
    </row>
    <row r="12" spans="1:10" x14ac:dyDescent="0.25">
      <c r="A12" s="11">
        <v>108</v>
      </c>
      <c r="B12" s="12" t="s">
        <v>16</v>
      </c>
      <c r="C12" s="12" t="s">
        <v>30</v>
      </c>
      <c r="D12" s="18">
        <v>42</v>
      </c>
      <c r="E12" s="25">
        <f t="shared" si="2"/>
        <v>2</v>
      </c>
      <c r="F12" s="16">
        <f t="shared" si="0"/>
        <v>18</v>
      </c>
      <c r="G12" s="16">
        <f t="shared" si="3"/>
        <v>810</v>
      </c>
      <c r="H12" s="12" t="s">
        <v>43</v>
      </c>
      <c r="I12" s="16">
        <f t="shared" si="1"/>
        <v>63.46153846153846</v>
      </c>
      <c r="J12" s="16">
        <f t="shared" si="4"/>
        <v>746.53846153846155</v>
      </c>
    </row>
    <row r="13" spans="1:10" x14ac:dyDescent="0.25">
      <c r="A13" s="11">
        <v>109</v>
      </c>
      <c r="B13" s="12" t="s">
        <v>17</v>
      </c>
      <c r="C13" s="12" t="s">
        <v>32</v>
      </c>
      <c r="D13" s="18">
        <v>40</v>
      </c>
      <c r="E13" s="25">
        <f t="shared" si="2"/>
        <v>0</v>
      </c>
      <c r="F13" s="16">
        <f t="shared" si="0"/>
        <v>11.5</v>
      </c>
      <c r="G13" s="16">
        <f t="shared" si="3"/>
        <v>460</v>
      </c>
      <c r="H13" s="12" t="s">
        <v>43</v>
      </c>
      <c r="I13" s="16">
        <f t="shared" si="1"/>
        <v>63.46153846153846</v>
      </c>
      <c r="J13" s="16">
        <f t="shared" si="4"/>
        <v>396.53846153846155</v>
      </c>
    </row>
    <row r="14" spans="1:10" x14ac:dyDescent="0.25">
      <c r="A14" s="11">
        <v>110</v>
      </c>
      <c r="B14" s="12" t="s">
        <v>18</v>
      </c>
      <c r="C14" s="12" t="s">
        <v>27</v>
      </c>
      <c r="D14" s="18">
        <v>40</v>
      </c>
      <c r="E14" s="25">
        <f t="shared" si="2"/>
        <v>0</v>
      </c>
      <c r="F14" s="16">
        <f t="shared" si="0"/>
        <v>15</v>
      </c>
      <c r="G14" s="16">
        <f t="shared" si="3"/>
        <v>600</v>
      </c>
      <c r="H14" s="12" t="s">
        <v>8</v>
      </c>
      <c r="I14" s="16">
        <f t="shared" si="1"/>
        <v>31.73076923076923</v>
      </c>
      <c r="J14" s="16">
        <f t="shared" si="4"/>
        <v>568.26923076923072</v>
      </c>
    </row>
    <row r="15" spans="1:10" x14ac:dyDescent="0.25">
      <c r="A15" s="11">
        <v>111</v>
      </c>
      <c r="B15" s="12" t="s">
        <v>19</v>
      </c>
      <c r="C15" s="12" t="s">
        <v>27</v>
      </c>
      <c r="D15" s="18">
        <v>39</v>
      </c>
      <c r="E15" s="25">
        <f t="shared" si="2"/>
        <v>0</v>
      </c>
      <c r="F15" s="16">
        <f t="shared" si="0"/>
        <v>15</v>
      </c>
      <c r="G15" s="16">
        <f t="shared" si="3"/>
        <v>585</v>
      </c>
      <c r="H15" s="12" t="s">
        <v>7</v>
      </c>
      <c r="I15" s="16">
        <f t="shared" si="1"/>
        <v>25.96153846153846</v>
      </c>
      <c r="J15" s="16">
        <f t="shared" si="4"/>
        <v>559.03846153846155</v>
      </c>
    </row>
    <row r="16" spans="1:10" x14ac:dyDescent="0.25">
      <c r="A16" s="11">
        <v>112</v>
      </c>
      <c r="B16" s="12" t="s">
        <v>20</v>
      </c>
      <c r="C16" s="12" t="s">
        <v>30</v>
      </c>
      <c r="D16" s="18">
        <v>38</v>
      </c>
      <c r="E16" s="25">
        <f t="shared" si="2"/>
        <v>0</v>
      </c>
      <c r="F16" s="16">
        <f t="shared" si="0"/>
        <v>18</v>
      </c>
      <c r="G16" s="16">
        <f t="shared" si="3"/>
        <v>684</v>
      </c>
      <c r="H16" s="12" t="s">
        <v>43</v>
      </c>
      <c r="I16" s="16">
        <f t="shared" si="1"/>
        <v>63.46153846153846</v>
      </c>
      <c r="J16" s="16">
        <f t="shared" si="4"/>
        <v>620.53846153846155</v>
      </c>
    </row>
    <row r="17" spans="1:10" x14ac:dyDescent="0.25">
      <c r="A17" s="11">
        <v>113</v>
      </c>
      <c r="B17" s="12" t="s">
        <v>21</v>
      </c>
      <c r="C17" s="12" t="s">
        <v>29</v>
      </c>
      <c r="D17" s="18">
        <v>25</v>
      </c>
      <c r="E17" s="25">
        <f t="shared" si="2"/>
        <v>0</v>
      </c>
      <c r="F17" s="16">
        <f t="shared" si="0"/>
        <v>10.5</v>
      </c>
      <c r="G17" s="16">
        <f t="shared" si="3"/>
        <v>262.5</v>
      </c>
      <c r="H17" s="12" t="s">
        <v>43</v>
      </c>
      <c r="I17" s="16">
        <f t="shared" si="1"/>
        <v>63.46153846153846</v>
      </c>
      <c r="J17" s="16">
        <f t="shared" si="4"/>
        <v>199.03846153846155</v>
      </c>
    </row>
    <row r="18" spans="1:10" x14ac:dyDescent="0.25">
      <c r="A18" s="11">
        <v>114</v>
      </c>
      <c r="B18" s="12" t="s">
        <v>22</v>
      </c>
      <c r="C18" s="12" t="s">
        <v>31</v>
      </c>
      <c r="D18" s="18">
        <v>18</v>
      </c>
      <c r="E18" s="25">
        <f t="shared" si="2"/>
        <v>0</v>
      </c>
      <c r="F18" s="16">
        <f t="shared" si="0"/>
        <v>10.5</v>
      </c>
      <c r="G18" s="16">
        <f t="shared" si="3"/>
        <v>189</v>
      </c>
      <c r="H18" s="12" t="s">
        <v>43</v>
      </c>
      <c r="I18" s="16">
        <f t="shared" si="1"/>
        <v>63.46153846153846</v>
      </c>
      <c r="J18" s="16">
        <f t="shared" si="4"/>
        <v>125.53846153846155</v>
      </c>
    </row>
    <row r="19" spans="1:10" x14ac:dyDescent="0.25">
      <c r="A19" s="11">
        <v>115</v>
      </c>
      <c r="B19" s="12" t="s">
        <v>23</v>
      </c>
      <c r="C19" s="12" t="s">
        <v>29</v>
      </c>
      <c r="D19" s="18">
        <v>25</v>
      </c>
      <c r="E19" s="25">
        <f t="shared" si="2"/>
        <v>0</v>
      </c>
      <c r="F19" s="16">
        <f t="shared" si="0"/>
        <v>10.5</v>
      </c>
      <c r="G19" s="16">
        <f t="shared" si="3"/>
        <v>262.5</v>
      </c>
      <c r="H19" s="12" t="s">
        <v>8</v>
      </c>
      <c r="I19" s="16">
        <f t="shared" si="1"/>
        <v>31.73076923076923</v>
      </c>
      <c r="J19" s="16">
        <f t="shared" si="4"/>
        <v>230.76923076923077</v>
      </c>
    </row>
    <row r="20" spans="1:10" x14ac:dyDescent="0.25">
      <c r="A20" s="11">
        <v>116</v>
      </c>
      <c r="B20" s="12" t="s">
        <v>24</v>
      </c>
      <c r="C20" s="12" t="s">
        <v>31</v>
      </c>
      <c r="D20" s="18">
        <v>38</v>
      </c>
      <c r="E20" s="25">
        <f t="shared" si="2"/>
        <v>0</v>
      </c>
      <c r="F20" s="16">
        <f t="shared" si="0"/>
        <v>10.5</v>
      </c>
      <c r="G20" s="16">
        <f t="shared" si="3"/>
        <v>399</v>
      </c>
      <c r="H20" s="12" t="s">
        <v>43</v>
      </c>
      <c r="I20" s="16">
        <f t="shared" si="1"/>
        <v>63.46153846153846</v>
      </c>
      <c r="J20" s="16">
        <f t="shared" si="4"/>
        <v>335.53846153846155</v>
      </c>
    </row>
    <row r="21" spans="1:10" x14ac:dyDescent="0.25">
      <c r="A21" s="11">
        <v>117</v>
      </c>
      <c r="B21" s="12" t="s">
        <v>25</v>
      </c>
      <c r="C21" s="12" t="s">
        <v>27</v>
      </c>
      <c r="D21" s="18">
        <v>42</v>
      </c>
      <c r="E21" s="25">
        <f t="shared" si="2"/>
        <v>2</v>
      </c>
      <c r="F21" s="16">
        <f t="shared" si="0"/>
        <v>15</v>
      </c>
      <c r="G21" s="16">
        <f t="shared" si="3"/>
        <v>675</v>
      </c>
      <c r="H21" s="12" t="s">
        <v>43</v>
      </c>
      <c r="I21" s="16">
        <f t="shared" si="1"/>
        <v>63.46153846153846</v>
      </c>
      <c r="J21" s="16">
        <f t="shared" si="4"/>
        <v>611.53846153846155</v>
      </c>
    </row>
    <row r="22" spans="1:10" x14ac:dyDescent="0.25">
      <c r="A22" s="13">
        <v>118</v>
      </c>
      <c r="B22" s="14" t="s">
        <v>26</v>
      </c>
      <c r="C22" s="14" t="s">
        <v>29</v>
      </c>
      <c r="D22" s="20">
        <v>16</v>
      </c>
      <c r="E22" s="25">
        <f t="shared" si="2"/>
        <v>0</v>
      </c>
      <c r="F22" s="16">
        <f t="shared" si="0"/>
        <v>10.5</v>
      </c>
      <c r="G22" s="16">
        <f t="shared" si="3"/>
        <v>168</v>
      </c>
      <c r="H22" s="14" t="s">
        <v>7</v>
      </c>
      <c r="I22" s="16">
        <f t="shared" si="1"/>
        <v>25.96153846153846</v>
      </c>
      <c r="J22" s="16">
        <f t="shared" si="4"/>
        <v>142.03846153846155</v>
      </c>
    </row>
    <row r="23" spans="1:10" x14ac:dyDescent="0.25">
      <c r="A23" s="8"/>
      <c r="B23" s="38" t="s">
        <v>35</v>
      </c>
      <c r="C23" s="21" t="s">
        <v>36</v>
      </c>
      <c r="D23" s="22">
        <f>SUM(D5:D22)</f>
        <v>598</v>
      </c>
      <c r="E23" s="7"/>
      <c r="F23" s="7"/>
      <c r="G23" s="7"/>
      <c r="H23" s="7"/>
      <c r="I23" s="7"/>
      <c r="J23" s="8"/>
    </row>
    <row r="24" spans="1:10" x14ac:dyDescent="0.25">
      <c r="A24" s="8"/>
      <c r="B24" s="39"/>
      <c r="C24" s="21" t="s">
        <v>37</v>
      </c>
      <c r="D24" s="28">
        <f>AVERAGE(D5:D21)</f>
        <v>34.235294117647058</v>
      </c>
      <c r="E24" s="7"/>
      <c r="F24" s="7"/>
      <c r="G24" s="7"/>
      <c r="H24" s="7"/>
      <c r="I24" s="7"/>
      <c r="J24" s="8"/>
    </row>
    <row r="25" spans="1:10" x14ac:dyDescent="0.25">
      <c r="A25" s="8"/>
      <c r="B25" s="39"/>
      <c r="C25" s="21" t="s">
        <v>38</v>
      </c>
      <c r="D25" s="19">
        <f>SUMIF(C5:C22,"Chef",D5:D22)</f>
        <v>166</v>
      </c>
      <c r="E25" s="7"/>
      <c r="F25" s="7"/>
      <c r="G25" s="7"/>
      <c r="H25" s="7"/>
      <c r="I25" s="7"/>
      <c r="J25" s="8"/>
    </row>
    <row r="28" spans="1:10" x14ac:dyDescent="0.25">
      <c r="A28" s="3" t="s">
        <v>9</v>
      </c>
      <c r="B28" s="3" t="s">
        <v>45</v>
      </c>
      <c r="C28" s="3" t="s">
        <v>46</v>
      </c>
    </row>
    <row r="29" spans="1:10" x14ac:dyDescent="0.25">
      <c r="A29" s="2" t="s">
        <v>7</v>
      </c>
      <c r="B29" s="4">
        <v>1350</v>
      </c>
      <c r="C29" s="27">
        <f>B29/52</f>
        <v>25.96153846153846</v>
      </c>
    </row>
    <row r="30" spans="1:10" x14ac:dyDescent="0.25">
      <c r="A30" s="2" t="s">
        <v>43</v>
      </c>
      <c r="B30" s="4">
        <v>3300</v>
      </c>
      <c r="C30" s="27">
        <f t="shared" ref="C30:C31" si="5">B30/52</f>
        <v>63.46153846153846</v>
      </c>
    </row>
    <row r="31" spans="1:10" x14ac:dyDescent="0.25">
      <c r="A31" s="2" t="s">
        <v>8</v>
      </c>
      <c r="B31" s="4">
        <v>1650</v>
      </c>
      <c r="C31" s="27">
        <f t="shared" si="5"/>
        <v>31.73076923076923</v>
      </c>
    </row>
  </sheetData>
  <mergeCells count="2">
    <mergeCell ref="D1:G2"/>
    <mergeCell ref="B23:B25"/>
  </mergeCells>
  <dataValidations count="1">
    <dataValidation type="list" allowBlank="1" showInputMessage="1" showErrorMessage="1" sqref="H5:H22">
      <formula1>$A$29:$A$31</formula1>
    </dataValidation>
  </dataValidations>
  <printOptions headings="1" gridLines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&amp;LFormula &amp; Functions&amp;RExam 2015</oddHeader>
  </headerFooter>
  <ignoredErrors>
    <ignoredError sqref="D2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opLeftCell="B1" zoomScaleNormal="100" workbookViewId="0">
      <selection activeCell="J13" activeCellId="2" sqref="B13:B19 G13:G19 J13:J19"/>
    </sheetView>
  </sheetViews>
  <sheetFormatPr defaultRowHeight="15" x14ac:dyDescent="0.25"/>
  <cols>
    <col min="1" max="1" width="22.7109375" bestFit="1" customWidth="1"/>
    <col min="2" max="2" width="19.5703125" customWidth="1"/>
    <col min="3" max="3" width="20.140625" bestFit="1" customWidth="1"/>
    <col min="4" max="4" width="13.85546875" customWidth="1"/>
    <col min="5" max="5" width="11" customWidth="1"/>
    <col min="6" max="6" width="12.140625" customWidth="1"/>
    <col min="7" max="7" width="14.5703125" customWidth="1"/>
    <col min="8" max="8" width="23.140625" customWidth="1"/>
    <col min="9" max="9" width="11.28515625" bestFit="1" customWidth="1"/>
    <col min="10" max="10" width="11.5703125" customWidth="1"/>
  </cols>
  <sheetData>
    <row r="1" spans="1:10" ht="24.95" customHeight="1" x14ac:dyDescent="0.25">
      <c r="A1" s="5" t="s">
        <v>40</v>
      </c>
      <c r="B1" s="23">
        <f ca="1">TODAY()</f>
        <v>42108</v>
      </c>
      <c r="D1" s="32" t="s">
        <v>41</v>
      </c>
      <c r="E1" s="33"/>
      <c r="F1" s="33"/>
      <c r="G1" s="34"/>
    </row>
    <row r="2" spans="1:10" ht="24.95" customHeight="1" thickBot="1" x14ac:dyDescent="0.3">
      <c r="A2" s="6" t="s">
        <v>39</v>
      </c>
      <c r="B2" s="24">
        <f>COUNTA(B5:B22)</f>
        <v>18</v>
      </c>
      <c r="D2" s="35"/>
      <c r="E2" s="36"/>
      <c r="F2" s="36"/>
      <c r="G2" s="37"/>
      <c r="H2" s="1"/>
      <c r="I2" s="1"/>
      <c r="J2" s="1"/>
    </row>
    <row r="3" spans="1:10" x14ac:dyDescent="0.25">
      <c r="A3" s="7"/>
      <c r="B3" s="8"/>
    </row>
    <row r="4" spans="1:10" s="1" customFormat="1" ht="30" customHeight="1" x14ac:dyDescent="0.25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26" t="s">
        <v>34</v>
      </c>
      <c r="G4" s="26" t="s">
        <v>42</v>
      </c>
      <c r="H4" s="5" t="s">
        <v>5</v>
      </c>
      <c r="I4" s="5" t="s">
        <v>6</v>
      </c>
      <c r="J4" s="26" t="s">
        <v>44</v>
      </c>
    </row>
    <row r="5" spans="1:10" x14ac:dyDescent="0.25">
      <c r="A5" s="9">
        <v>107</v>
      </c>
      <c r="B5" s="10" t="s">
        <v>15</v>
      </c>
      <c r="C5" s="10" t="s">
        <v>32</v>
      </c>
      <c r="D5" s="29">
        <v>40</v>
      </c>
      <c r="E5" s="25">
        <f t="shared" ref="E5:E22" si="0">IF(D5&gt;40,D5-40,0)</f>
        <v>0</v>
      </c>
      <c r="F5" s="16">
        <f t="shared" ref="F5:F22" si="1">VLOOKUP(C5,WagesRates,2,FALSE)</f>
        <v>11.5</v>
      </c>
      <c r="G5" s="16">
        <f t="shared" ref="G5:G22" si="2">D5*F5+((F5*1.5)*E5)</f>
        <v>460</v>
      </c>
      <c r="H5" s="10" t="s">
        <v>8</v>
      </c>
      <c r="I5" s="16">
        <f t="shared" ref="I5:I22" si="3">IF(H5="Single Person",$B$29/52,IF(H5="Married",$B$30/52,$B$31/52))</f>
        <v>31.73076923076923</v>
      </c>
      <c r="J5" s="16">
        <f t="shared" ref="J5:J22" si="4">G5-I5</f>
        <v>428.26923076923077</v>
      </c>
    </row>
    <row r="6" spans="1:10" x14ac:dyDescent="0.25">
      <c r="A6" s="11">
        <v>109</v>
      </c>
      <c r="B6" s="12" t="s">
        <v>17</v>
      </c>
      <c r="C6" s="12" t="s">
        <v>32</v>
      </c>
      <c r="D6" s="18">
        <v>40</v>
      </c>
      <c r="E6" s="25">
        <f t="shared" si="0"/>
        <v>0</v>
      </c>
      <c r="F6" s="16">
        <f t="shared" si="1"/>
        <v>11.5</v>
      </c>
      <c r="G6" s="16">
        <f t="shared" si="2"/>
        <v>460</v>
      </c>
      <c r="H6" s="12" t="s">
        <v>43</v>
      </c>
      <c r="I6" s="16">
        <f t="shared" si="3"/>
        <v>63.46153846153846</v>
      </c>
      <c r="J6" s="16">
        <f t="shared" si="4"/>
        <v>396.53846153846155</v>
      </c>
    </row>
    <row r="7" spans="1:10" x14ac:dyDescent="0.25">
      <c r="A7" s="11">
        <v>101</v>
      </c>
      <c r="B7" s="12" t="s">
        <v>28</v>
      </c>
      <c r="C7" s="12" t="s">
        <v>27</v>
      </c>
      <c r="D7" s="30">
        <v>45</v>
      </c>
      <c r="E7" s="25">
        <f t="shared" si="0"/>
        <v>5</v>
      </c>
      <c r="F7" s="16">
        <f t="shared" si="1"/>
        <v>15</v>
      </c>
      <c r="G7" s="16">
        <f t="shared" si="2"/>
        <v>787.5</v>
      </c>
      <c r="H7" s="31" t="s">
        <v>7</v>
      </c>
      <c r="I7" s="16">
        <f t="shared" si="3"/>
        <v>25.96153846153846</v>
      </c>
      <c r="J7" s="16">
        <f t="shared" si="4"/>
        <v>761.53846153846155</v>
      </c>
    </row>
    <row r="8" spans="1:10" x14ac:dyDescent="0.25">
      <c r="A8" s="11">
        <v>117</v>
      </c>
      <c r="B8" s="12" t="s">
        <v>25</v>
      </c>
      <c r="C8" s="12" t="s">
        <v>27</v>
      </c>
      <c r="D8" s="18">
        <v>42</v>
      </c>
      <c r="E8" s="25">
        <f t="shared" si="0"/>
        <v>2</v>
      </c>
      <c r="F8" s="16">
        <f t="shared" si="1"/>
        <v>15</v>
      </c>
      <c r="G8" s="16">
        <f t="shared" si="2"/>
        <v>675</v>
      </c>
      <c r="H8" s="12" t="s">
        <v>43</v>
      </c>
      <c r="I8" s="16">
        <f t="shared" si="3"/>
        <v>63.46153846153846</v>
      </c>
      <c r="J8" s="16">
        <f t="shared" si="4"/>
        <v>611.53846153846155</v>
      </c>
    </row>
    <row r="9" spans="1:10" x14ac:dyDescent="0.25">
      <c r="A9" s="11">
        <v>110</v>
      </c>
      <c r="B9" s="12" t="s">
        <v>18</v>
      </c>
      <c r="C9" s="12" t="s">
        <v>27</v>
      </c>
      <c r="D9" s="18">
        <v>40</v>
      </c>
      <c r="E9" s="25">
        <f t="shared" si="0"/>
        <v>0</v>
      </c>
      <c r="F9" s="16">
        <f t="shared" si="1"/>
        <v>15</v>
      </c>
      <c r="G9" s="16">
        <f t="shared" si="2"/>
        <v>600</v>
      </c>
      <c r="H9" s="12" t="s">
        <v>8</v>
      </c>
      <c r="I9" s="16">
        <f t="shared" si="3"/>
        <v>31.73076923076923</v>
      </c>
      <c r="J9" s="16">
        <f t="shared" si="4"/>
        <v>568.26923076923072</v>
      </c>
    </row>
    <row r="10" spans="1:10" x14ac:dyDescent="0.25">
      <c r="A10" s="11">
        <v>111</v>
      </c>
      <c r="B10" s="12" t="s">
        <v>19</v>
      </c>
      <c r="C10" s="12" t="s">
        <v>27</v>
      </c>
      <c r="D10" s="18">
        <v>39</v>
      </c>
      <c r="E10" s="25">
        <f t="shared" si="0"/>
        <v>0</v>
      </c>
      <c r="F10" s="16">
        <f t="shared" si="1"/>
        <v>15</v>
      </c>
      <c r="G10" s="16">
        <f t="shared" si="2"/>
        <v>585</v>
      </c>
      <c r="H10" s="12" t="s">
        <v>7</v>
      </c>
      <c r="I10" s="16">
        <f t="shared" si="3"/>
        <v>25.96153846153846</v>
      </c>
      <c r="J10" s="16">
        <f t="shared" si="4"/>
        <v>559.03846153846155</v>
      </c>
    </row>
    <row r="11" spans="1:10" x14ac:dyDescent="0.25">
      <c r="A11" s="11">
        <v>108</v>
      </c>
      <c r="B11" s="12" t="s">
        <v>16</v>
      </c>
      <c r="C11" s="12" t="s">
        <v>30</v>
      </c>
      <c r="D11" s="18">
        <v>42</v>
      </c>
      <c r="E11" s="25">
        <f t="shared" si="0"/>
        <v>2</v>
      </c>
      <c r="F11" s="16">
        <f t="shared" si="1"/>
        <v>18</v>
      </c>
      <c r="G11" s="16">
        <f t="shared" si="2"/>
        <v>810</v>
      </c>
      <c r="H11" s="12" t="s">
        <v>43</v>
      </c>
      <c r="I11" s="16">
        <f t="shared" si="3"/>
        <v>63.46153846153846</v>
      </c>
      <c r="J11" s="16">
        <f t="shared" si="4"/>
        <v>746.53846153846155</v>
      </c>
    </row>
    <row r="12" spans="1:10" x14ac:dyDescent="0.25">
      <c r="A12" s="11">
        <v>112</v>
      </c>
      <c r="B12" s="12" t="s">
        <v>20</v>
      </c>
      <c r="C12" s="12" t="s">
        <v>30</v>
      </c>
      <c r="D12" s="18">
        <v>38</v>
      </c>
      <c r="E12" s="25">
        <f t="shared" si="0"/>
        <v>0</v>
      </c>
      <c r="F12" s="16">
        <f t="shared" si="1"/>
        <v>18</v>
      </c>
      <c r="G12" s="16">
        <f t="shared" si="2"/>
        <v>684</v>
      </c>
      <c r="H12" s="12" t="s">
        <v>43</v>
      </c>
      <c r="I12" s="16">
        <f t="shared" si="3"/>
        <v>63.46153846153846</v>
      </c>
      <c r="J12" s="16">
        <f t="shared" si="4"/>
        <v>620.53846153846155</v>
      </c>
    </row>
    <row r="13" spans="1:10" x14ac:dyDescent="0.25">
      <c r="A13" s="11">
        <v>103</v>
      </c>
      <c r="B13" s="12" t="s">
        <v>11</v>
      </c>
      <c r="C13" s="12" t="s">
        <v>29</v>
      </c>
      <c r="D13" s="18">
        <v>38</v>
      </c>
      <c r="E13" s="25">
        <f t="shared" si="0"/>
        <v>0</v>
      </c>
      <c r="F13" s="16">
        <f t="shared" si="1"/>
        <v>10.5</v>
      </c>
      <c r="G13" s="16">
        <f t="shared" si="2"/>
        <v>399</v>
      </c>
      <c r="H13" s="12" t="s">
        <v>7</v>
      </c>
      <c r="I13" s="16">
        <f t="shared" si="3"/>
        <v>25.96153846153846</v>
      </c>
      <c r="J13" s="16">
        <f t="shared" si="4"/>
        <v>373.03846153846155</v>
      </c>
    </row>
    <row r="14" spans="1:10" x14ac:dyDescent="0.25">
      <c r="A14" s="11">
        <v>102</v>
      </c>
      <c r="B14" s="12" t="s">
        <v>10</v>
      </c>
      <c r="C14" s="12" t="s">
        <v>29</v>
      </c>
      <c r="D14" s="18">
        <v>35</v>
      </c>
      <c r="E14" s="25">
        <f t="shared" si="0"/>
        <v>0</v>
      </c>
      <c r="F14" s="16">
        <f t="shared" si="1"/>
        <v>10.5</v>
      </c>
      <c r="G14" s="16">
        <f t="shared" si="2"/>
        <v>367.5</v>
      </c>
      <c r="H14" s="12" t="s">
        <v>43</v>
      </c>
      <c r="I14" s="16">
        <f t="shared" si="3"/>
        <v>63.46153846153846</v>
      </c>
      <c r="J14" s="16">
        <f t="shared" si="4"/>
        <v>304.03846153846155</v>
      </c>
    </row>
    <row r="15" spans="1:10" x14ac:dyDescent="0.25">
      <c r="A15" s="11">
        <v>106</v>
      </c>
      <c r="B15" s="12" t="s">
        <v>14</v>
      </c>
      <c r="C15" s="12" t="s">
        <v>29</v>
      </c>
      <c r="D15" s="18">
        <v>35</v>
      </c>
      <c r="E15" s="25">
        <f t="shared" si="0"/>
        <v>0</v>
      </c>
      <c r="F15" s="16">
        <f t="shared" si="1"/>
        <v>10.5</v>
      </c>
      <c r="G15" s="16">
        <f t="shared" si="2"/>
        <v>367.5</v>
      </c>
      <c r="H15" s="12" t="s">
        <v>43</v>
      </c>
      <c r="I15" s="16">
        <f t="shared" si="3"/>
        <v>63.46153846153846</v>
      </c>
      <c r="J15" s="16">
        <f t="shared" si="4"/>
        <v>304.03846153846155</v>
      </c>
    </row>
    <row r="16" spans="1:10" x14ac:dyDescent="0.25">
      <c r="A16" s="11">
        <v>115</v>
      </c>
      <c r="B16" s="12" t="s">
        <v>23</v>
      </c>
      <c r="C16" s="12" t="s">
        <v>29</v>
      </c>
      <c r="D16" s="18">
        <v>25</v>
      </c>
      <c r="E16" s="25">
        <f t="shared" si="0"/>
        <v>0</v>
      </c>
      <c r="F16" s="16">
        <f t="shared" si="1"/>
        <v>10.5</v>
      </c>
      <c r="G16" s="16">
        <f t="shared" si="2"/>
        <v>262.5</v>
      </c>
      <c r="H16" s="12" t="s">
        <v>8</v>
      </c>
      <c r="I16" s="16">
        <f t="shared" si="3"/>
        <v>31.73076923076923</v>
      </c>
      <c r="J16" s="16">
        <f t="shared" si="4"/>
        <v>230.76923076923077</v>
      </c>
    </row>
    <row r="17" spans="1:10" x14ac:dyDescent="0.25">
      <c r="A17" s="11">
        <v>113</v>
      </c>
      <c r="B17" s="12" t="s">
        <v>21</v>
      </c>
      <c r="C17" s="12" t="s">
        <v>29</v>
      </c>
      <c r="D17" s="18">
        <v>25</v>
      </c>
      <c r="E17" s="25">
        <f t="shared" si="0"/>
        <v>0</v>
      </c>
      <c r="F17" s="16">
        <f t="shared" si="1"/>
        <v>10.5</v>
      </c>
      <c r="G17" s="16">
        <f t="shared" si="2"/>
        <v>262.5</v>
      </c>
      <c r="H17" s="12" t="s">
        <v>43</v>
      </c>
      <c r="I17" s="16">
        <f t="shared" si="3"/>
        <v>63.46153846153846</v>
      </c>
      <c r="J17" s="16">
        <f t="shared" si="4"/>
        <v>199.03846153846155</v>
      </c>
    </row>
    <row r="18" spans="1:10" x14ac:dyDescent="0.25">
      <c r="A18" s="11">
        <v>105</v>
      </c>
      <c r="B18" s="12" t="s">
        <v>13</v>
      </c>
      <c r="C18" s="12" t="s">
        <v>29</v>
      </c>
      <c r="D18" s="18">
        <v>18</v>
      </c>
      <c r="E18" s="25">
        <f t="shared" si="0"/>
        <v>0</v>
      </c>
      <c r="F18" s="16">
        <f t="shared" si="1"/>
        <v>10.5</v>
      </c>
      <c r="G18" s="16">
        <f t="shared" si="2"/>
        <v>189</v>
      </c>
      <c r="H18" s="12" t="s">
        <v>43</v>
      </c>
      <c r="I18" s="16">
        <f t="shared" si="3"/>
        <v>63.46153846153846</v>
      </c>
      <c r="J18" s="16">
        <f t="shared" si="4"/>
        <v>125.53846153846155</v>
      </c>
    </row>
    <row r="19" spans="1:10" x14ac:dyDescent="0.25">
      <c r="A19" s="11">
        <v>118</v>
      </c>
      <c r="B19" s="12" t="s">
        <v>26</v>
      </c>
      <c r="C19" s="12" t="s">
        <v>29</v>
      </c>
      <c r="D19" s="18">
        <v>16</v>
      </c>
      <c r="E19" s="25">
        <f t="shared" si="0"/>
        <v>0</v>
      </c>
      <c r="F19" s="16">
        <f t="shared" si="1"/>
        <v>10.5</v>
      </c>
      <c r="G19" s="16">
        <f t="shared" si="2"/>
        <v>168</v>
      </c>
      <c r="H19" s="12" t="s">
        <v>7</v>
      </c>
      <c r="I19" s="16">
        <f t="shared" si="3"/>
        <v>25.96153846153846</v>
      </c>
      <c r="J19" s="16">
        <f t="shared" si="4"/>
        <v>142.03846153846155</v>
      </c>
    </row>
    <row r="20" spans="1:10" x14ac:dyDescent="0.25">
      <c r="A20" s="11">
        <v>116</v>
      </c>
      <c r="B20" s="12" t="s">
        <v>24</v>
      </c>
      <c r="C20" s="12" t="s">
        <v>31</v>
      </c>
      <c r="D20" s="18">
        <v>38</v>
      </c>
      <c r="E20" s="25">
        <f t="shared" si="0"/>
        <v>0</v>
      </c>
      <c r="F20" s="16">
        <f t="shared" si="1"/>
        <v>10.5</v>
      </c>
      <c r="G20" s="16">
        <f t="shared" si="2"/>
        <v>399</v>
      </c>
      <c r="H20" s="12" t="s">
        <v>43</v>
      </c>
      <c r="I20" s="16">
        <f t="shared" si="3"/>
        <v>63.46153846153846</v>
      </c>
      <c r="J20" s="16">
        <f t="shared" si="4"/>
        <v>335.53846153846155</v>
      </c>
    </row>
    <row r="21" spans="1:10" x14ac:dyDescent="0.25">
      <c r="A21" s="11">
        <v>104</v>
      </c>
      <c r="B21" s="12" t="s">
        <v>12</v>
      </c>
      <c r="C21" s="12" t="s">
        <v>31</v>
      </c>
      <c r="D21" s="18">
        <v>24</v>
      </c>
      <c r="E21" s="25">
        <f t="shared" si="0"/>
        <v>0</v>
      </c>
      <c r="F21" s="16">
        <f t="shared" si="1"/>
        <v>10.5</v>
      </c>
      <c r="G21" s="16">
        <f t="shared" si="2"/>
        <v>252</v>
      </c>
      <c r="H21" s="12" t="s">
        <v>8</v>
      </c>
      <c r="I21" s="16">
        <f t="shared" si="3"/>
        <v>31.73076923076923</v>
      </c>
      <c r="J21" s="16">
        <f t="shared" si="4"/>
        <v>220.26923076923077</v>
      </c>
    </row>
    <row r="22" spans="1:10" x14ac:dyDescent="0.25">
      <c r="A22" s="13">
        <v>114</v>
      </c>
      <c r="B22" s="14" t="s">
        <v>22</v>
      </c>
      <c r="C22" s="14" t="s">
        <v>31</v>
      </c>
      <c r="D22" s="20">
        <v>18</v>
      </c>
      <c r="E22" s="25">
        <f t="shared" si="0"/>
        <v>0</v>
      </c>
      <c r="F22" s="16">
        <f t="shared" si="1"/>
        <v>10.5</v>
      </c>
      <c r="G22" s="16">
        <f t="shared" si="2"/>
        <v>189</v>
      </c>
      <c r="H22" s="14" t="s">
        <v>43</v>
      </c>
      <c r="I22" s="16">
        <f t="shared" si="3"/>
        <v>63.46153846153846</v>
      </c>
      <c r="J22" s="16">
        <f t="shared" si="4"/>
        <v>125.53846153846155</v>
      </c>
    </row>
    <row r="23" spans="1:10" x14ac:dyDescent="0.25">
      <c r="A23" s="8"/>
      <c r="B23" s="38" t="s">
        <v>35</v>
      </c>
      <c r="C23" s="21" t="s">
        <v>36</v>
      </c>
      <c r="D23" s="22">
        <f>SUM(D5:D22)</f>
        <v>598</v>
      </c>
      <c r="E23" s="7"/>
      <c r="F23" s="7"/>
      <c r="G23" s="7"/>
      <c r="H23" s="7"/>
      <c r="I23" s="7"/>
      <c r="J23" s="8"/>
    </row>
    <row r="24" spans="1:10" x14ac:dyDescent="0.25">
      <c r="A24" s="8"/>
      <c r="B24" s="39"/>
      <c r="C24" s="21" t="s">
        <v>37</v>
      </c>
      <c r="D24" s="28">
        <f>AVERAGE(D5:D21)</f>
        <v>34.117647058823529</v>
      </c>
      <c r="E24" s="7"/>
      <c r="F24" s="7"/>
      <c r="G24" s="7"/>
      <c r="H24" s="7"/>
      <c r="I24" s="7"/>
      <c r="J24" s="8"/>
    </row>
    <row r="25" spans="1:10" x14ac:dyDescent="0.25">
      <c r="A25" s="8"/>
      <c r="B25" s="39"/>
      <c r="C25" s="21" t="s">
        <v>38</v>
      </c>
      <c r="D25" s="19">
        <f>SUMIF(C5:C22,"Chef",D5:D22)</f>
        <v>166</v>
      </c>
      <c r="E25" s="7"/>
      <c r="F25" s="7"/>
      <c r="G25" s="7"/>
      <c r="H25" s="7"/>
      <c r="I25" s="7"/>
      <c r="J25" s="8"/>
    </row>
    <row r="28" spans="1:10" x14ac:dyDescent="0.25">
      <c r="A28" s="3" t="s">
        <v>9</v>
      </c>
      <c r="B28" s="3" t="s">
        <v>45</v>
      </c>
      <c r="C28" s="3" t="s">
        <v>46</v>
      </c>
    </row>
    <row r="29" spans="1:10" x14ac:dyDescent="0.25">
      <c r="A29" s="2" t="s">
        <v>7</v>
      </c>
      <c r="B29" s="4">
        <v>1350</v>
      </c>
      <c r="C29" s="27">
        <f>B29/52</f>
        <v>25.96153846153846</v>
      </c>
    </row>
    <row r="30" spans="1:10" x14ac:dyDescent="0.25">
      <c r="A30" s="2" t="s">
        <v>43</v>
      </c>
      <c r="B30" s="4">
        <v>3300</v>
      </c>
      <c r="C30" s="27">
        <f t="shared" ref="C30:C31" si="5">B30/52</f>
        <v>63.46153846153846</v>
      </c>
    </row>
    <row r="31" spans="1:10" x14ac:dyDescent="0.25">
      <c r="A31" s="2" t="s">
        <v>8</v>
      </c>
      <c r="B31" s="4">
        <v>1650</v>
      </c>
      <c r="C31" s="27">
        <f t="shared" si="5"/>
        <v>31.73076923076923</v>
      </c>
    </row>
  </sheetData>
  <sortState ref="A5:J22">
    <sortCondition ref="C5:C22"/>
    <sortCondition descending="1" ref="G5:G22"/>
  </sortState>
  <mergeCells count="2">
    <mergeCell ref="D1:G2"/>
    <mergeCell ref="B23:B25"/>
  </mergeCells>
  <dataValidations count="1">
    <dataValidation type="list" allowBlank="1" showInputMessage="1" showErrorMessage="1" sqref="H5:H22">
      <formula1>$A$29:$A$31</formula1>
    </dataValidation>
  </dataValidations>
  <printOptions headings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&amp;LQuestion 25 Onwards&amp;CSort&amp;RExam 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Wages Calculation</vt:lpstr>
      <vt:lpstr>Wages per Hour</vt:lpstr>
      <vt:lpstr>Wages Calculation Formula</vt:lpstr>
      <vt:lpstr>Wages Calculation Q25 Onward</vt:lpstr>
      <vt:lpstr>Waiter Wages</vt:lpstr>
      <vt:lpstr>'Wages Calculation'!tax</vt:lpstr>
      <vt:lpstr>'Wages Calculation Q25 Onward'!tax</vt:lpstr>
      <vt:lpstr>tax</vt:lpstr>
      <vt:lpstr>WagesRates</vt:lpstr>
    </vt:vector>
  </TitlesOfParts>
  <Company>Monaghan VEC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Rynagh  McNally</dc:creator>
  <cp:lastModifiedBy>Rynagh  McNally</cp:lastModifiedBy>
  <cp:lastPrinted>2015-03-26T22:30:04Z</cp:lastPrinted>
  <dcterms:created xsi:type="dcterms:W3CDTF">2014-04-10T11:06:35Z</dcterms:created>
  <dcterms:modified xsi:type="dcterms:W3CDTF">2015-04-14T12:49:51Z</dcterms:modified>
</cp:coreProperties>
</file>